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Praxis-Rechner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<sst xmlns="http://schemas.openxmlformats.org/spreadsheetml/2006/main" count="51" uniqueCount="51">
  <si>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Kalenderwochen/a</t>
  </si>
  <si>
    <t>Arbeitswochen/a</t>
  </si>
  <si>
    <t>Jahr 1</t>
  </si>
  <si>
    <t>Jahr 2</t>
  </si>
  <si>
    <t>Jahr 3</t>
  </si>
  <si>
    <t>Ausbildungssoll Praxis</t>
  </si>
  <si>
    <t>Deutsche Angestellten-Akademie</t>
  </si>
  <si>
    <t>Berufsfachschule für Altenpflege</t>
  </si>
  <si>
    <t>Berufsfachschule für Altenpflegehilfe</t>
  </si>
  <si>
    <t>Rieselfeldallee 31 • 79111 Freiburg</t>
  </si>
  <si>
    <t>Telefon 0761 47979-80</t>
  </si>
  <si>
    <t>Fax 0761 47979-83</t>
  </si>
  <si>
    <t>www.altenpflegeschule-freiburg.de</t>
  </si>
  <si>
    <t>= Eingabe-Felder</t>
  </si>
  <si>
    <r>
      <rPr>
        <sz val="10"/>
        <color indexed="9"/>
        <rFont val="Arial"/>
        <family val="2"/>
      </rPr>
      <t xml:space="preserve">= </t>
    </r>
    <r>
      <rPr>
        <sz val="10"/>
        <color indexed="36"/>
        <rFont val="Arial"/>
        <family val="2"/>
      </rPr>
      <t>"%" und "Stunden" ergänzen sich automatisch!</t>
    </r>
  </si>
  <si>
    <r>
      <rPr>
        <sz val="10"/>
        <color indexed="9"/>
        <rFont val="Arial"/>
        <family val="2"/>
      </rPr>
      <t xml:space="preserve">= </t>
    </r>
    <r>
      <rPr>
        <sz val="10"/>
        <color indexed="36"/>
        <rFont val="Arial"/>
        <family val="2"/>
      </rPr>
      <t>Es sind nur Ziffern nötig,</t>
    </r>
  </si>
  <si>
    <t>Beschäftigungsumfang/a</t>
  </si>
  <si>
    <t>verteilter Arbeitszeit</t>
  </si>
  <si>
    <t>Summe Praxis Jahre 1-3</t>
  </si>
  <si>
    <t>und prakt. Ausb'betrieb</t>
  </si>
  <si>
    <t>und bei rechnerisch gleichmäßig</t>
  </si>
  <si>
    <t xml:space="preserve">entspricht im Halbjahr: </t>
  </si>
  <si>
    <t>bleibt Praxis-Arbeitszeit/a</t>
  </si>
  <si>
    <t>ergibt Arbeitszeit/a</t>
  </si>
  <si>
    <r>
      <t>Unterricht (</t>
    </r>
    <r>
      <rPr>
        <sz val="10"/>
        <color indexed="60"/>
        <rFont val="Arial"/>
        <family val="2"/>
      </rPr>
      <t>s.o.</t>
    </r>
    <r>
      <rPr>
        <sz val="10"/>
        <color indexed="8"/>
        <rFont val="Arial"/>
        <family val="2"/>
      </rPr>
      <t>)</t>
    </r>
  </si>
  <si>
    <r>
      <t>Teilz_Praxis (</t>
    </r>
    <r>
      <rPr>
        <sz val="10"/>
        <color indexed="17"/>
        <rFont val="Arial"/>
        <family val="2"/>
      </rPr>
      <t>s.o.</t>
    </r>
    <r>
      <rPr>
        <sz val="10"/>
        <color indexed="8"/>
        <rFont val="Arial"/>
        <family val="2"/>
      </rPr>
      <t>)</t>
    </r>
  </si>
  <si>
    <t>Differenz zum Ausbildungssoll</t>
  </si>
  <si>
    <t>abzuziehen: Urlaub (6 Wochen) und Feiertage (2 Wochen)</t>
  </si>
  <si>
    <t>Soll-Arbeitszeit/a</t>
  </si>
  <si>
    <t>Eckdaten Vollzeit</t>
  </si>
  <si>
    <t>Praxiszeiten Teilzeit</t>
  </si>
  <si>
    <t>Beschäftigungsumfang</t>
  </si>
  <si>
    <t>zu vergüten</t>
  </si>
  <si>
    <r>
      <t>Wegen Differenz (</t>
    </r>
    <r>
      <rPr>
        <sz val="10"/>
        <color indexed="12"/>
        <rFont val="Arial"/>
        <family val="2"/>
      </rPr>
      <t>s.o.</t>
    </r>
    <r>
      <rPr>
        <sz val="10"/>
        <color indexed="8"/>
        <rFont val="Arial"/>
        <family val="2"/>
      </rPr>
      <t>)</t>
    </r>
  </si>
  <si>
    <t>incl. Zusatz-Halbjahr</t>
  </si>
  <si>
    <t>Ausbildungs-Ist Praxis</t>
  </si>
  <si>
    <t>gemäß AltPflAPrV</t>
  </si>
  <si>
    <t xml:space="preserve">Jahre 1, 2, 3 jeweils in Schule </t>
  </si>
  <si>
    <t>Teilzeit-Ausbildung Altenpflege</t>
  </si>
  <si>
    <r>
      <rPr>
        <b/>
        <sz val="10"/>
        <color indexed="8"/>
        <rFont val="Arial"/>
        <family val="2"/>
      </rPr>
      <t>Zusatz-Halbjahr</t>
    </r>
    <r>
      <rPr>
        <sz val="10"/>
        <color indexed="8"/>
        <rFont val="Arial"/>
        <family val="2"/>
      </rPr>
      <t xml:space="preserve"> mit </t>
    </r>
  </si>
  <si>
    <r>
      <rPr>
        <u val="single"/>
        <sz val="9"/>
        <color indexed="8"/>
        <rFont val="Arial"/>
        <family val="2"/>
      </rPr>
      <t>Anmerkung zum Ausbildungsverlauf:</t>
    </r>
    <r>
      <rPr>
        <sz val="9"/>
        <color indexed="8"/>
        <rFont val="Arial"/>
        <family val="2"/>
      </rPr>
      <t xml:space="preserve">
Schulbesuch in Vollzeit, 
die praktische Ausbildungszeit verlängert sich um ein Zusatz-Halbjahr, ggf. um ein ganzes Jahr.</t>
    </r>
  </si>
  <si>
    <t>Ergebnis für das Zusatz-Halbjahr:</t>
  </si>
  <si>
    <t>© A. Krüger, 2016.12</t>
  </si>
  <si>
    <t>verglichen mit bestehender</t>
  </si>
  <si>
    <t xml:space="preserve">Praxis-Arbeitszeit/Woche </t>
  </si>
  <si>
    <t xml:space="preserve">davon Unterrichtsstunden/a </t>
  </si>
  <si>
    <t xml:space="preserve">Besch'umfang von </t>
  </si>
  <si>
    <t xml:space="preserve">%_Teilz_Praxis </t>
  </si>
  <si>
    <t xml:space="preserve">Differenz zum Ausbildungssoll </t>
  </si>
  <si>
    <t>Berechnung der betrieblichen Arbeitszeiten/des Beschäftigungsumfangs</t>
  </si>
  <si>
    <r>
      <t xml:space="preserve">Teilz_Praxis </t>
    </r>
    <r>
      <rPr>
        <u val="single"/>
        <sz val="10"/>
        <color indexed="8"/>
        <rFont val="Arial"/>
        <family val="2"/>
      </rPr>
      <t>incl. Urlaub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</si>
</sst>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%&quot;"/>
    <numFmt numFmtId="165" formatCode="General&quot; Wochen&quot;"/>
    <numFmt numFmtId="166" formatCode="General&quot; Stunden&quot;"/>
    <numFmt numFmtId="167" formatCode="@*_"/>
    <numFmt numFmtId="168" formatCode="#,##0&quot; Stunden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sz val="10"/>
      <color rgb="FF00800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8" fillId="0" borderId="0" xfId="46" applyFont="1" applyAlignment="1" applyProtection="1">
      <alignment horizontal="left"/>
      <protection/>
    </xf>
    <xf numFmtId="166" fontId="50" fillId="7" borderId="10" xfId="0" applyNumberFormat="1" applyFont="1" applyFill="1" applyBorder="1" applyAlignment="1" applyProtection="1">
      <alignment/>
      <protection locked="0"/>
    </xf>
    <xf numFmtId="164" fontId="50" fillId="7" borderId="10" xfId="0" applyNumberFormat="1" applyFont="1" applyFill="1" applyBorder="1" applyAlignment="1" applyProtection="1">
      <alignment horizontal="center"/>
      <protection locked="0"/>
    </xf>
    <xf numFmtId="166" fontId="51" fillId="7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52" fillId="7" borderId="10" xfId="0" applyFont="1" applyFill="1" applyBorder="1" applyAlignment="1" applyProtection="1">
      <alignment/>
      <protection/>
    </xf>
    <xf numFmtId="0" fontId="53" fillId="0" borderId="0" xfId="0" applyFont="1" applyAlignment="1" applyProtection="1" quotePrefix="1">
      <alignment/>
      <protection/>
    </xf>
    <xf numFmtId="165" fontId="52" fillId="0" borderId="0" xfId="0" applyNumberFormat="1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top" wrapText="1"/>
      <protection/>
    </xf>
    <xf numFmtId="168" fontId="52" fillId="0" borderId="0" xfId="0" applyNumberFormat="1" applyFont="1" applyAlignment="1" applyProtection="1">
      <alignment/>
      <protection/>
    </xf>
    <xf numFmtId="166" fontId="52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168" fontId="54" fillId="0" borderId="0" xfId="0" applyNumberFormat="1" applyFont="1" applyAlignment="1" applyProtection="1">
      <alignment/>
      <protection/>
    </xf>
    <xf numFmtId="0" fontId="55" fillId="0" borderId="0" xfId="0" applyFont="1" applyAlignment="1" applyProtection="1">
      <alignment horizontal="right"/>
      <protection/>
    </xf>
    <xf numFmtId="168" fontId="55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 applyProtection="1">
      <alignment/>
      <protection/>
    </xf>
    <xf numFmtId="168" fontId="56" fillId="0" borderId="0" xfId="0" applyNumberFormat="1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9" fontId="50" fillId="0" borderId="0" xfId="0" applyNumberFormat="1" applyFont="1" applyAlignment="1" applyProtection="1">
      <alignment horizontal="center"/>
      <protection/>
    </xf>
    <xf numFmtId="168" fontId="55" fillId="0" borderId="0" xfId="0" applyNumberFormat="1" applyFont="1" applyAlignment="1" applyProtection="1">
      <alignment horizontal="left"/>
      <protection/>
    </xf>
    <xf numFmtId="168" fontId="52" fillId="0" borderId="11" xfId="0" applyNumberFormat="1" applyFont="1" applyBorder="1" applyAlignment="1" applyProtection="1">
      <alignment/>
      <protection/>
    </xf>
    <xf numFmtId="167" fontId="52" fillId="0" borderId="0" xfId="0" applyNumberFormat="1" applyFont="1" applyAlignment="1" applyProtection="1">
      <alignment/>
      <protection/>
    </xf>
    <xf numFmtId="168" fontId="55" fillId="0" borderId="0" xfId="0" applyNumberFormat="1" applyFont="1" applyBorder="1" applyAlignment="1" applyProtection="1">
      <alignment/>
      <protection/>
    </xf>
    <xf numFmtId="167" fontId="52" fillId="0" borderId="0" xfId="0" applyNumberFormat="1" applyFont="1" applyAlignment="1" applyProtection="1">
      <alignment horizontal="left"/>
      <protection/>
    </xf>
    <xf numFmtId="167" fontId="52" fillId="0" borderId="12" xfId="0" applyNumberFormat="1" applyFont="1" applyBorder="1" applyAlignment="1" applyProtection="1">
      <alignment horizontal="left"/>
      <protection/>
    </xf>
    <xf numFmtId="167" fontId="55" fillId="0" borderId="0" xfId="0" applyNumberFormat="1" applyFont="1" applyBorder="1" applyAlignment="1" applyProtection="1">
      <alignment horizontal="left"/>
      <protection/>
    </xf>
    <xf numFmtId="167" fontId="52" fillId="0" borderId="0" xfId="0" applyNumberFormat="1" applyFont="1" applyAlignment="1" applyProtection="1">
      <alignment horizontal="left"/>
      <protection/>
    </xf>
    <xf numFmtId="0" fontId="57" fillId="5" borderId="13" xfId="0" applyFont="1" applyFill="1" applyBorder="1" applyAlignment="1" applyProtection="1">
      <alignment horizontal="left" vertical="center" wrapText="1" indent="1"/>
      <protection/>
    </xf>
    <xf numFmtId="0" fontId="57" fillId="5" borderId="14" xfId="0" applyFont="1" applyFill="1" applyBorder="1" applyAlignment="1" applyProtection="1">
      <alignment horizontal="left" vertical="center" wrapText="1" indent="1"/>
      <protection/>
    </xf>
    <xf numFmtId="0" fontId="57" fillId="5" borderId="15" xfId="0" applyFont="1" applyFill="1" applyBorder="1" applyAlignment="1" applyProtection="1">
      <alignment horizontal="left" vertical="center" wrapText="1" indent="1"/>
      <protection/>
    </xf>
    <xf numFmtId="0" fontId="57" fillId="5" borderId="12" xfId="0" applyFont="1" applyFill="1" applyBorder="1" applyAlignment="1" applyProtection="1">
      <alignment horizontal="left" vertical="center" wrapText="1" indent="1"/>
      <protection/>
    </xf>
    <xf numFmtId="0" fontId="57" fillId="5" borderId="16" xfId="0" applyFont="1" applyFill="1" applyBorder="1" applyAlignment="1" applyProtection="1">
      <alignment horizontal="left" vertical="center" wrapText="1" indent="1"/>
      <protection/>
    </xf>
    <xf numFmtId="0" fontId="57" fillId="5" borderId="17" xfId="0" applyFont="1" applyFill="1" applyBorder="1" applyAlignment="1" applyProtection="1">
      <alignment horizontal="left" vertical="center" wrapText="1" indent="1"/>
      <protection/>
    </xf>
    <xf numFmtId="0" fontId="58" fillId="5" borderId="13" xfId="0" applyFont="1" applyFill="1" applyBorder="1" applyAlignment="1" applyProtection="1">
      <alignment horizontal="left" wrapText="1" indent="1"/>
      <protection/>
    </xf>
    <xf numFmtId="0" fontId="58" fillId="5" borderId="14" xfId="0" applyFont="1" applyFill="1" applyBorder="1" applyAlignment="1" applyProtection="1">
      <alignment horizontal="left" wrapText="1" indent="1"/>
      <protection/>
    </xf>
    <xf numFmtId="0" fontId="58" fillId="5" borderId="15" xfId="0" applyFont="1" applyFill="1" applyBorder="1" applyAlignment="1" applyProtection="1">
      <alignment horizontal="left" wrapText="1" indent="1"/>
      <protection/>
    </xf>
    <xf numFmtId="0" fontId="58" fillId="5" borderId="12" xfId="0" applyFont="1" applyFill="1" applyBorder="1" applyAlignment="1" applyProtection="1">
      <alignment horizontal="left" wrapText="1" inden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800100</xdr:colOff>
      <xdr:row>2</xdr:row>
      <xdr:rowOff>161925</xdr:rowOff>
    </xdr:to>
    <xdr:pic>
      <xdr:nvPicPr>
        <xdr:cNvPr id="1" name="Picture 1" descr="DAA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npflegeschule-freiburg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A1">
      <selection activeCell="C19" sqref="C19"/>
    </sheetView>
  </sheetViews>
  <sheetFormatPr defaultColWidth="11.421875" defaultRowHeight="15"/>
  <cols>
    <col min="1" max="1" width="21.28125" style="9" customWidth="1"/>
    <col min="2" max="2" width="6.8515625" style="9" customWidth="1"/>
    <col min="3" max="3" width="14.00390625" style="9" bestFit="1" customWidth="1"/>
    <col min="4" max="4" width="3.57421875" style="9" customWidth="1"/>
    <col min="5" max="7" width="12.7109375" style="9" bestFit="1" customWidth="1"/>
    <col min="8" max="8" width="13.8515625" style="9" bestFit="1" customWidth="1"/>
    <col min="9" max="9" width="6.421875" style="9" customWidth="1"/>
    <col min="10" max="16384" width="11.421875" style="9" customWidth="1"/>
  </cols>
  <sheetData>
    <row r="1" s="5" customFormat="1" ht="30" customHeight="1">
      <c r="C1" s="6" t="s">
        <v>38</v>
      </c>
    </row>
    <row r="2" s="5" customFormat="1" ht="12"/>
    <row r="3" spans="1:3" s="7" customFormat="1" ht="25.5" customHeight="1">
      <c r="A3" s="7" t="s">
        <v>6</v>
      </c>
      <c r="C3" s="6" t="s">
        <v>49</v>
      </c>
    </row>
    <row r="4" s="7" customFormat="1" ht="9">
      <c r="A4" s="7" t="s">
        <v>7</v>
      </c>
    </row>
    <row r="5" s="7" customFormat="1" ht="9">
      <c r="A5" s="7" t="s">
        <v>8</v>
      </c>
    </row>
    <row r="6" s="8" customFormat="1" ht="4.5" customHeight="1"/>
    <row r="7" s="8" customFormat="1" ht="9">
      <c r="A7" s="8" t="s">
        <v>9</v>
      </c>
    </row>
    <row r="8" s="8" customFormat="1" ht="9">
      <c r="A8" s="8" t="s">
        <v>10</v>
      </c>
    </row>
    <row r="9" s="8" customFormat="1" ht="9">
      <c r="A9" s="8" t="s">
        <v>11</v>
      </c>
    </row>
    <row r="10" s="8" customFormat="1" ht="9">
      <c r="A10" s="1" t="s">
        <v>12</v>
      </c>
    </row>
    <row r="11" spans="1:12" ht="12.75" customHeight="1">
      <c r="A11" s="8" t="s">
        <v>42</v>
      </c>
      <c r="D11" s="10"/>
      <c r="E11" s="11" t="s">
        <v>13</v>
      </c>
      <c r="J11" s="33" t="s">
        <v>40</v>
      </c>
      <c r="K11" s="34"/>
      <c r="L11" s="8"/>
    </row>
    <row r="12" spans="5:12" ht="12.75">
      <c r="E12" s="11" t="s">
        <v>15</v>
      </c>
      <c r="J12" s="35"/>
      <c r="K12" s="36"/>
      <c r="L12" s="8"/>
    </row>
    <row r="13" spans="1:12" ht="12.75">
      <c r="A13" s="6"/>
      <c r="E13" s="11" t="s">
        <v>14</v>
      </c>
      <c r="J13" s="35"/>
      <c r="K13" s="36"/>
      <c r="L13" s="8"/>
    </row>
    <row r="14" spans="1:12" ht="12.75">
      <c r="A14" s="6" t="s">
        <v>29</v>
      </c>
      <c r="J14" s="35"/>
      <c r="K14" s="36"/>
      <c r="L14" s="8"/>
    </row>
    <row r="15" spans="1:12" ht="12.75">
      <c r="A15" s="9" t="s">
        <v>0</v>
      </c>
      <c r="C15" s="12">
        <v>52</v>
      </c>
      <c r="E15" s="13" t="s">
        <v>27</v>
      </c>
      <c r="J15" s="35"/>
      <c r="K15" s="36"/>
      <c r="L15" s="8"/>
    </row>
    <row r="16" spans="1:12" ht="12.75">
      <c r="A16" s="9" t="s">
        <v>1</v>
      </c>
      <c r="C16" s="12">
        <v>44</v>
      </c>
      <c r="I16" s="14"/>
      <c r="J16" s="35"/>
      <c r="K16" s="36"/>
      <c r="L16" s="8"/>
    </row>
    <row r="17" spans="1:12" ht="12.75">
      <c r="A17" s="29" t="s">
        <v>44</v>
      </c>
      <c r="B17" s="30"/>
      <c r="C17" s="2">
        <v>39</v>
      </c>
      <c r="I17" s="14"/>
      <c r="J17" s="35"/>
      <c r="K17" s="36"/>
      <c r="L17" s="8"/>
    </row>
    <row r="18" spans="1:12" ht="12.75">
      <c r="A18" s="13" t="s">
        <v>28</v>
      </c>
      <c r="C18" s="15">
        <f>C16*C17</f>
        <v>1716</v>
      </c>
      <c r="E18" s="29" t="s">
        <v>21</v>
      </c>
      <c r="F18" s="32"/>
      <c r="G18" s="15">
        <f>C18/2</f>
        <v>858</v>
      </c>
      <c r="I18" s="14"/>
      <c r="J18" s="37"/>
      <c r="K18" s="38"/>
      <c r="L18" s="8"/>
    </row>
    <row r="19" spans="1:3" ht="12.75">
      <c r="A19" s="29" t="s">
        <v>45</v>
      </c>
      <c r="B19" s="30"/>
      <c r="C19" s="4">
        <v>720</v>
      </c>
    </row>
    <row r="20" spans="1:3" ht="12.75">
      <c r="A20" s="13" t="s">
        <v>22</v>
      </c>
      <c r="C20" s="15">
        <f>C18-C19</f>
        <v>996</v>
      </c>
    </row>
    <row r="21" spans="3:8" ht="12.75">
      <c r="C21" s="16"/>
      <c r="H21" s="17" t="s">
        <v>5</v>
      </c>
    </row>
    <row r="22" spans="8:9" ht="12.75">
      <c r="H22" s="15">
        <v>2500</v>
      </c>
      <c r="I22" s="13" t="s">
        <v>36</v>
      </c>
    </row>
    <row r="23" ht="7.5" customHeight="1">
      <c r="H23" s="16"/>
    </row>
    <row r="24" spans="1:8" s="6" customFormat="1" ht="12.75">
      <c r="A24" s="6" t="s">
        <v>30</v>
      </c>
      <c r="B24" s="6" t="s">
        <v>31</v>
      </c>
      <c r="E24" s="6" t="s">
        <v>2</v>
      </c>
      <c r="F24" s="6" t="s">
        <v>3</v>
      </c>
      <c r="G24" s="6" t="s">
        <v>4</v>
      </c>
      <c r="H24" s="6" t="s">
        <v>18</v>
      </c>
    </row>
    <row r="25" spans="1:8" ht="13.5" thickBot="1">
      <c r="A25" s="27" t="s">
        <v>47</v>
      </c>
      <c r="B25" s="3">
        <v>60</v>
      </c>
      <c r="C25" s="18">
        <f>ROUND(C20*B25/100,0)</f>
        <v>598</v>
      </c>
      <c r="E25" s="15">
        <f>$C$25</f>
        <v>598</v>
      </c>
      <c r="F25" s="15">
        <f>$C$25</f>
        <v>598</v>
      </c>
      <c r="G25" s="15">
        <f>$C$25</f>
        <v>598</v>
      </c>
      <c r="H25" s="26">
        <f>SUM(E25:G25)</f>
        <v>1794</v>
      </c>
    </row>
    <row r="26" ht="7.5" customHeight="1" thickTop="1"/>
    <row r="27" spans="7:8" ht="12.75">
      <c r="G27" s="19" t="s">
        <v>26</v>
      </c>
      <c r="H27" s="20">
        <f>H25-H22</f>
        <v>-706</v>
      </c>
    </row>
    <row r="28" ht="12.75">
      <c r="H28" s="21"/>
    </row>
    <row r="29" ht="12.75">
      <c r="A29" s="6" t="s">
        <v>16</v>
      </c>
    </row>
    <row r="30" spans="1:5" ht="12.75">
      <c r="A30" s="13" t="s">
        <v>37</v>
      </c>
      <c r="C30" s="22">
        <f>C19</f>
        <v>720</v>
      </c>
      <c r="E30" s="13" t="s">
        <v>24</v>
      </c>
    </row>
    <row r="31" spans="1:11" ht="12.75">
      <c r="A31" s="13" t="s">
        <v>19</v>
      </c>
      <c r="C31" s="18">
        <f>C25</f>
        <v>598</v>
      </c>
      <c r="E31" s="13" t="s">
        <v>25</v>
      </c>
      <c r="J31" s="39" t="s">
        <v>41</v>
      </c>
      <c r="K31" s="40"/>
    </row>
    <row r="32" spans="1:11" ht="12.75" customHeight="1">
      <c r="A32" s="13" t="s">
        <v>23</v>
      </c>
      <c r="C32" s="15">
        <f>C30+C31</f>
        <v>1318</v>
      </c>
      <c r="J32" s="41"/>
      <c r="K32" s="42"/>
    </row>
    <row r="33" spans="1:11" ht="12.75">
      <c r="A33" s="13" t="s">
        <v>20</v>
      </c>
      <c r="J33" s="35" t="str">
        <f>IF(C39&gt;=(H27*-1),"Mit dem geplanten Beschäftigungsumfang im Zusatz-Halbjahr wird das Ausbildungssoll Praxis erfüllt.","Der geplante Beschäftigungsumfang reicht für die Erfüllung des Ausbildungssolls Praxis nicht aus. Der Besch'umfang muss erhöht oder das Zusatz-Halbjahr auf ein ganzes Jahr verlängert werden.")</f>
        <v>Der geplante Beschäftigungsumfang reicht für die Erfüllung des Ausbildungssolls Praxis nicht aus. Der Besch'umfang muss erhöht oder das Zusatz-Halbjahr auf ein ganzes Jahr verlängert werden.</v>
      </c>
      <c r="K33" s="36"/>
    </row>
    <row r="34" spans="1:11" ht="12.75">
      <c r="A34" s="23" t="s">
        <v>17</v>
      </c>
      <c r="J34" s="35"/>
      <c r="K34" s="36"/>
    </row>
    <row r="35" spans="1:11" ht="12.75" customHeight="1">
      <c r="A35" s="13" t="s">
        <v>32</v>
      </c>
      <c r="B35" s="24">
        <f>C32/C18</f>
        <v>0.7680652680652681</v>
      </c>
      <c r="J35" s="35"/>
      <c r="K35" s="36"/>
    </row>
    <row r="36" spans="1:11" ht="12.75">
      <c r="A36" s="13"/>
      <c r="B36" s="24"/>
      <c r="J36" s="35"/>
      <c r="K36" s="36"/>
    </row>
    <row r="37" spans="1:11" ht="12.75">
      <c r="A37" s="13" t="s">
        <v>33</v>
      </c>
      <c r="J37" s="35"/>
      <c r="K37" s="36"/>
    </row>
    <row r="38" spans="1:11" ht="12.75">
      <c r="A38" s="13" t="s">
        <v>39</v>
      </c>
      <c r="C38" s="21"/>
      <c r="G38" s="13"/>
      <c r="J38" s="35"/>
      <c r="K38" s="36"/>
    </row>
    <row r="39" spans="1:11" ht="12.75">
      <c r="A39" s="27" t="s">
        <v>46</v>
      </c>
      <c r="B39" s="3">
        <v>60</v>
      </c>
      <c r="C39" s="15">
        <f>ROUND(G18*B39/100,0)</f>
        <v>515</v>
      </c>
      <c r="E39" s="13" t="s">
        <v>50</v>
      </c>
      <c r="H39" s="17" t="s">
        <v>35</v>
      </c>
      <c r="J39" s="35"/>
      <c r="K39" s="36"/>
    </row>
    <row r="40" spans="1:11" ht="12.75">
      <c r="A40" s="13" t="s">
        <v>43</v>
      </c>
      <c r="H40" s="17" t="s">
        <v>34</v>
      </c>
      <c r="J40" s="35"/>
      <c r="K40" s="36"/>
    </row>
    <row r="41" spans="1:11" ht="13.5" thickBot="1">
      <c r="A41" s="31" t="s">
        <v>48</v>
      </c>
      <c r="B41" s="31"/>
      <c r="C41" s="28">
        <f>H27</f>
        <v>-706</v>
      </c>
      <c r="E41" s="25" t="str">
        <f>IF(C39&lt;=(H27*-1),(H27+C39)&amp;" Stunden verbleibende Differenz","Keine verbleibende Differenz")</f>
        <v>-191 Stunden verbleibende Differenz</v>
      </c>
      <c r="H41" s="26">
        <f>H25+C39</f>
        <v>2309</v>
      </c>
      <c r="J41" s="37"/>
      <c r="K41" s="38"/>
    </row>
    <row r="42" ht="13.5" thickTop="1"/>
    <row r="44" ht="12.75" customHeight="1"/>
  </sheetData>
  <sheetProtection password="ECB7" sheet="1" objects="1" scenarios="1" selectLockedCells="1"/>
  <mergeCells count="7">
    <mergeCell ref="A19:B19"/>
    <mergeCell ref="A17:B17"/>
    <mergeCell ref="A41:B41"/>
    <mergeCell ref="E18:F18"/>
    <mergeCell ref="J11:K18"/>
    <mergeCell ref="J31:K32"/>
    <mergeCell ref="J33:K41"/>
  </mergeCells>
  <hyperlinks>
    <hyperlink ref="A10" r:id="rId1" display="www.altenpflegeschule-freiburg.de"/>
  </hyperlinks>
  <printOptions/>
  <pageMargins left="0.5905511811023623" right="0.3937007874015748" top="0.7874015748031497" bottom="0.5905511811023623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Krüger</dc:creator>
  <cp:keywords/>
  <dc:description/>
  <cp:lastModifiedBy>Mohr, Andrea (SM STU)</cp:lastModifiedBy>
  <cp:lastPrinted>2016-12-14T12:01:25Z</cp:lastPrinted>
  <dcterms:created xsi:type="dcterms:W3CDTF">2015-12-04T06:40:11Z</dcterms:created>
  <dcterms:modified xsi:type="dcterms:W3CDTF">2016-12-14T12:03:43Z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